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012003\Documents\archiv_CS\akce\Jiloviste\2014\Vyzva OPŽP\podklady k realizaci projektu\VZ\CD_VZ\SO 03 objekt č. 4\"/>
    </mc:Choice>
  </mc:AlternateContent>
  <bookViews>
    <workbookView xWindow="-105" yWindow="1230" windowWidth="12120" windowHeight="7830"/>
  </bookViews>
  <sheets>
    <sheet name="Rekapitulace" sheetId="1" r:id="rId1"/>
    <sheet name="1" sheetId="2" r:id="rId2"/>
  </sheets>
  <calcPr calcId="152511" iterate="1"/>
</workbook>
</file>

<file path=xl/calcChain.xml><?xml version="1.0" encoding="utf-8"?>
<calcChain xmlns="http://schemas.openxmlformats.org/spreadsheetml/2006/main">
  <c r="J34" i="2" l="1"/>
  <c r="J33" i="2"/>
  <c r="J36" i="2"/>
  <c r="J35" i="2"/>
  <c r="J32" i="2"/>
  <c r="J31" i="2"/>
  <c r="G7" i="1"/>
  <c r="G8" i="1" s="1"/>
  <c r="J30" i="2"/>
  <c r="J29" i="2"/>
  <c r="J8" i="2"/>
  <c r="H6" i="2"/>
  <c r="H41" i="2" s="1"/>
  <c r="I6" i="2"/>
  <c r="H42" i="2" s="1"/>
  <c r="J7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39" i="2" l="1"/>
  <c r="F7" i="1" s="1"/>
  <c r="F8" i="1" s="1"/>
  <c r="J42" i="2" l="1"/>
  <c r="H7" i="1" s="1"/>
  <c r="H8" i="1" s="1"/>
  <c r="J44" i="2" l="1"/>
  <c r="I7" i="1" s="1"/>
  <c r="I8" i="1" s="1"/>
</calcChain>
</file>

<file path=xl/sharedStrings.xml><?xml version="1.0" encoding="utf-8"?>
<sst xmlns="http://schemas.openxmlformats.org/spreadsheetml/2006/main" count="223" uniqueCount="110">
  <si>
    <t>REKAPITULACE</t>
  </si>
  <si>
    <t>Sazby DPH</t>
  </si>
  <si>
    <t>Rekapitulace cen stavebních objektů</t>
  </si>
  <si>
    <t>snížená</t>
  </si>
  <si>
    <t>základní</t>
  </si>
  <si>
    <t>P.č.</t>
  </si>
  <si>
    <t>Typ</t>
  </si>
  <si>
    <t>Kód objektu</t>
  </si>
  <si>
    <t>Název objektu</t>
  </si>
  <si>
    <t>JKSO</t>
  </si>
  <si>
    <t>Cena celkem</t>
  </si>
  <si>
    <t>DPH snížená</t>
  </si>
  <si>
    <t>DPH základní</t>
  </si>
  <si>
    <t>Cena celkem s DPH</t>
  </si>
  <si>
    <t>1.</t>
  </si>
  <si>
    <t>O</t>
  </si>
  <si>
    <t/>
  </si>
  <si>
    <t>CELKEM</t>
  </si>
  <si>
    <t>Stavba:</t>
  </si>
  <si>
    <t>Objekt:</t>
  </si>
  <si>
    <t>Část:</t>
  </si>
  <si>
    <t>Bleskosvody</t>
  </si>
  <si>
    <t>JKSO:</t>
  </si>
  <si>
    <t>Jednotková cena - základ DPH</t>
  </si>
  <si>
    <t>TYP</t>
  </si>
  <si>
    <t>Zařazení</t>
  </si>
  <si>
    <t>KCN</t>
  </si>
  <si>
    <t>Kód položky</t>
  </si>
  <si>
    <t>Název</t>
  </si>
  <si>
    <t>MJ</t>
  </si>
  <si>
    <t>Množství</t>
  </si>
  <si>
    <t>D</t>
  </si>
  <si>
    <t>M</t>
  </si>
  <si>
    <t>21-M</t>
  </si>
  <si>
    <t>Elektromontáže</t>
  </si>
  <si>
    <t>K</t>
  </si>
  <si>
    <t>921</t>
  </si>
  <si>
    <t>210220101</t>
  </si>
  <si>
    <t>Montáž hromosvodného vedení svodových vodičů s podpěrami průměru do 10 mm</t>
  </si>
  <si>
    <t>m</t>
  </si>
  <si>
    <t>MAT</t>
  </si>
  <si>
    <t>840.108</t>
  </si>
  <si>
    <t>Vedení 8mm - AlMgSi 8</t>
  </si>
  <si>
    <t>297.110</t>
  </si>
  <si>
    <t>Podpěry na plochou střechu lepící</t>
  </si>
  <si>
    <t>ks</t>
  </si>
  <si>
    <t>273,742</t>
  </si>
  <si>
    <t>Podpěra svodová na zateplení 150mm</t>
  </si>
  <si>
    <t>210220231</t>
  </si>
  <si>
    <t>Montáž tyčí jímacích délky do 3 m na stojan</t>
  </si>
  <si>
    <t>kus</t>
  </si>
  <si>
    <t>104.150</t>
  </si>
  <si>
    <t>Jímací tyč AlMgSi 16mm prům, délka 1,5m</t>
  </si>
  <si>
    <t>102.003</t>
  </si>
  <si>
    <t>Beton. podstavec se závitem M16</t>
  </si>
  <si>
    <t>102.060</t>
  </si>
  <si>
    <t>Podložka EVA pod podstavec</t>
  </si>
  <si>
    <t>110.000</t>
  </si>
  <si>
    <t>Koncovka jímací tyče</t>
  </si>
  <si>
    <t>308.041</t>
  </si>
  <si>
    <t>Svorka k jímací tyči  a vedení</t>
  </si>
  <si>
    <t>210220302</t>
  </si>
  <si>
    <t>Montáž svorek hromosvodných s více šrouby</t>
  </si>
  <si>
    <t>459.000</t>
  </si>
  <si>
    <t>Svorka zkušební</t>
  </si>
  <si>
    <t>390.250</t>
  </si>
  <si>
    <t>371.009</t>
  </si>
  <si>
    <t>Svorka připojovací kovových částí</t>
  </si>
  <si>
    <t>210220372</t>
  </si>
  <si>
    <t>Montáž ochranných prvků - úhelníků nebo trubek do zdiva</t>
  </si>
  <si>
    <t>354418310</t>
  </si>
  <si>
    <t>úhelník ochranný OU 2.0 na ochranu svodu  2 m</t>
  </si>
  <si>
    <t>210220401</t>
  </si>
  <si>
    <t>Montáž vedení hromosvodné - štítků k označení svodů</t>
  </si>
  <si>
    <t>480.005</t>
  </si>
  <si>
    <t>Štítek popisný</t>
  </si>
  <si>
    <t>HZS-mont</t>
  </si>
  <si>
    <t>Práce neoceněné ceníkovými položkami</t>
  </si>
  <si>
    <t>hod</t>
  </si>
  <si>
    <t>HZS-rev</t>
  </si>
  <si>
    <t>Celkem bez DPH</t>
  </si>
  <si>
    <t>DPH snížené</t>
  </si>
  <si>
    <t>Celkem s DPH</t>
  </si>
  <si>
    <t>210220101D</t>
  </si>
  <si>
    <t>Svorka křížová, okapová</t>
  </si>
  <si>
    <t>Výchozí revize - hromosvod</t>
  </si>
  <si>
    <t>HZS-Rev</t>
  </si>
  <si>
    <t>Revize</t>
  </si>
  <si>
    <t>HZS3</t>
  </si>
  <si>
    <t>Koordinace s postupem stavby</t>
  </si>
  <si>
    <t>210220020</t>
  </si>
  <si>
    <t>Montáž uzemňovacího vedení vodičů FeZn pomocí svorek v zemi páskou do 120 mm2 ve městské zástavbě</t>
  </si>
  <si>
    <t>354411200</t>
  </si>
  <si>
    <t>pásek uzemňovací 195001 30x4 mm</t>
  </si>
  <si>
    <t>kg</t>
  </si>
  <si>
    <t>HSV</t>
  </si>
  <si>
    <t>469</t>
  </si>
  <si>
    <t>132311318</t>
  </si>
  <si>
    <t>Hloubení nezapažených rýh ručně šířky 35 cm hloubky 80 cm hornina třídy 3</t>
  </si>
  <si>
    <t>174311318</t>
  </si>
  <si>
    <t>Zásyp rýh ručně šířky 35 cm hloubky 80 cm hornina třídy 3</t>
  </si>
  <si>
    <t>Montáž trubkového zemnice</t>
  </si>
  <si>
    <t>Trubkový zemnič</t>
  </si>
  <si>
    <t>210220000</t>
  </si>
  <si>
    <t>354411222</t>
  </si>
  <si>
    <t>0-1123-1</t>
  </si>
  <si>
    <t>Deontáž hromosvodného vedení - svodových vodičů s podpěrami průměru do 10 mm, včetně přípravy pro prodej do sběrných surovin</t>
  </si>
  <si>
    <t xml:space="preserve">SO-03 – Objekt č. 4 </t>
  </si>
  <si>
    <t xml:space="preserve">ČR GENERÁLNÍ ŘED. CEL, Budějovická 7, Praha 4 - Školící středisko CS Jíloviště – zateplení obálky objektu                                             SO-03 – Objekt č. 4 </t>
  </si>
  <si>
    <r>
      <t>ČR GENERÁLNÍ ŘED. CEL, Budějovická 7, Praha 4 - Školící středisko CS Jíloviště</t>
    </r>
    <r>
      <rPr>
        <b/>
        <sz val="13"/>
        <rFont val="Times New Roman"/>
        <family val="1"/>
        <charset val="238"/>
      </rPr>
      <t xml:space="preserve"> – zateplení obálky objektu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</si>
</sst>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8" x14ac:knownFonts="1">
    <font>
      <sz val="10"/>
      <name val="Arial CE"/>
      <charset val="238"/>
    </font>
    <font>
      <b/>
      <sz val="10"/>
      <color indexed="9"/>
      <name val="Arial"/>
      <charset val="238"/>
    </font>
    <font>
      <b/>
      <sz val="10"/>
      <color indexed="13"/>
      <name val="Arial"/>
      <charset val="238"/>
    </font>
    <font>
      <b/>
      <sz val="10"/>
      <name val="Arial"/>
      <charset val="238"/>
    </font>
    <font>
      <sz val="10"/>
      <name val="Arial CE"/>
      <charset val="238"/>
    </font>
    <font>
      <b/>
      <sz val="16"/>
      <color indexed="62"/>
      <name val="Arial CE"/>
      <charset val="238"/>
    </font>
    <font>
      <b/>
      <sz val="10"/>
      <color indexed="9"/>
      <name val="Arial CE"/>
      <charset val="238"/>
    </font>
    <font>
      <b/>
      <sz val="10"/>
      <color indexed="13"/>
      <name val="Arial CE"/>
      <charset val="238"/>
    </font>
    <font>
      <b/>
      <sz val="16"/>
      <color indexed="10"/>
      <name val="Arial CE"/>
      <charset val="238"/>
    </font>
    <font>
      <sz val="10"/>
      <color indexed="18"/>
      <name val="Arial CE"/>
      <charset val="238"/>
    </font>
    <font>
      <b/>
      <sz val="10"/>
      <color indexed="18"/>
      <name val="Arial CE"/>
      <charset val="238"/>
    </font>
    <font>
      <sz val="10"/>
      <color indexed="18"/>
      <name val="Arial"/>
      <charset val="238"/>
    </font>
    <font>
      <b/>
      <sz val="10"/>
      <color indexed="10"/>
      <name val="Arial CE"/>
      <charset val="238"/>
    </font>
    <font>
      <b/>
      <sz val="10"/>
      <name val="Arial CE"/>
      <charset val="238"/>
    </font>
    <font>
      <sz val="10"/>
      <color indexed="10"/>
      <name val="Arial CE"/>
      <charset val="238"/>
    </font>
    <font>
      <b/>
      <i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3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18"/>
      </patternFill>
    </fill>
    <fill>
      <patternFill patternType="solid">
        <fgColor indexed="21"/>
      </patternFill>
    </fill>
    <fill>
      <patternFill patternType="solid">
        <fgColor indexed="20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9"/>
      </left>
      <right/>
      <top style="hair">
        <color indexed="64"/>
      </top>
      <bottom style="hair">
        <color indexed="64"/>
      </bottom>
      <diagonal/>
    </border>
    <border>
      <left style="thin">
        <color indexed="9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9"/>
      </left>
      <right style="thin">
        <color indexed="9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9"/>
      </left>
      <right style="thin">
        <color indexed="9"/>
      </right>
      <top/>
      <bottom style="hair">
        <color indexed="64"/>
      </bottom>
      <diagonal/>
    </border>
    <border>
      <left style="hair">
        <color indexed="9"/>
      </left>
      <right style="thin">
        <color indexed="9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/>
      <right style="hair">
        <color indexed="64"/>
      </right>
      <top style="hair">
        <color indexed="64"/>
      </top>
      <bottom style="hair">
        <color indexed="9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3" fillId="0" borderId="0" xfId="0" applyFont="1" applyBorder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0" fillId="0" borderId="0" xfId="0" applyNumberFormat="1" applyAlignment="1">
      <alignment vertical="center"/>
    </xf>
    <xf numFmtId="4" fontId="0" fillId="0" borderId="0" xfId="0" applyNumberFormat="1" applyAlignment="1">
      <alignment vertical="center"/>
    </xf>
    <xf numFmtId="49" fontId="0" fillId="0" borderId="0" xfId="0" applyNumberFormat="1" applyAlignment="1">
      <alignment horizontal="right" vertical="center"/>
    </xf>
    <xf numFmtId="49" fontId="0" fillId="0" borderId="0" xfId="0" applyNumberFormat="1" applyAlignment="1">
      <alignment horizontal="left" vertical="center"/>
    </xf>
    <xf numFmtId="49" fontId="0" fillId="0" borderId="1" xfId="0" applyNumberFormat="1" applyBorder="1" applyAlignment="1">
      <alignment horizontal="right" vertical="center"/>
    </xf>
    <xf numFmtId="49" fontId="0" fillId="0" borderId="1" xfId="0" applyNumberFormat="1" applyBorder="1" applyAlignment="1">
      <alignment vertical="center"/>
    </xf>
    <xf numFmtId="49" fontId="6" fillId="3" borderId="2" xfId="0" applyNumberFormat="1" applyFont="1" applyFill="1" applyBorder="1" applyAlignment="1">
      <alignment horizontal="center" vertical="center"/>
    </xf>
    <xf numFmtId="49" fontId="6" fillId="3" borderId="3" xfId="0" applyNumberFormat="1" applyFont="1" applyFill="1" applyBorder="1" applyAlignment="1">
      <alignment horizontal="center" vertical="center"/>
    </xf>
    <xf numFmtId="49" fontId="7" fillId="3" borderId="3" xfId="0" applyNumberFormat="1" applyFont="1" applyFill="1" applyBorder="1" applyAlignment="1">
      <alignment horizontal="center" vertical="center"/>
    </xf>
    <xf numFmtId="49" fontId="7" fillId="3" borderId="4" xfId="0" applyNumberFormat="1" applyFont="1" applyFill="1" applyBorder="1" applyAlignment="1">
      <alignment horizontal="center" vertical="center"/>
    </xf>
    <xf numFmtId="49" fontId="8" fillId="0" borderId="0" xfId="0" applyNumberFormat="1" applyFont="1" applyAlignment="1">
      <alignment horizontal="left" vertical="center"/>
    </xf>
    <xf numFmtId="49" fontId="1" fillId="4" borderId="5" xfId="0" applyNumberFormat="1" applyFont="1" applyFill="1" applyBorder="1" applyAlignment="1" applyProtection="1">
      <alignment horizontal="center" vertical="center"/>
    </xf>
    <xf numFmtId="164" fontId="1" fillId="4" borderId="5" xfId="0" applyNumberFormat="1" applyFont="1" applyFill="1" applyBorder="1" applyAlignment="1" applyProtection="1">
      <alignment horizontal="center" vertical="center"/>
    </xf>
    <xf numFmtId="4" fontId="2" fillId="4" borderId="5" xfId="0" applyNumberFormat="1" applyFont="1" applyFill="1" applyBorder="1" applyAlignment="1" applyProtection="1">
      <alignment horizontal="center" vertical="center"/>
    </xf>
    <xf numFmtId="49" fontId="0" fillId="5" borderId="6" xfId="0" applyNumberFormat="1" applyFill="1" applyBorder="1" applyAlignment="1">
      <alignment horizontal="centerContinuous" vertical="center"/>
    </xf>
    <xf numFmtId="49" fontId="6" fillId="5" borderId="7" xfId="0" applyNumberFormat="1" applyFont="1" applyFill="1" applyBorder="1" applyAlignment="1">
      <alignment horizontal="centerContinuous" vertical="center"/>
    </xf>
    <xf numFmtId="49" fontId="12" fillId="0" borderId="8" xfId="0" applyNumberFormat="1" applyFont="1" applyBorder="1" applyAlignment="1">
      <alignment horizontal="center" vertical="center"/>
    </xf>
    <xf numFmtId="49" fontId="12" fillId="0" borderId="9" xfId="0" applyNumberFormat="1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49" fontId="0" fillId="0" borderId="1" xfId="0" applyNumberFormat="1" applyFill="1" applyBorder="1" applyAlignment="1" applyProtection="1">
      <alignment horizontal="center" vertical="center"/>
    </xf>
    <xf numFmtId="49" fontId="0" fillId="0" borderId="1" xfId="0" applyNumberFormat="1" applyFont="1" applyFill="1" applyBorder="1" applyAlignment="1" applyProtection="1">
      <alignment horizontal="center" vertical="center"/>
    </xf>
    <xf numFmtId="49" fontId="0" fillId="0" borderId="1" xfId="0" applyNumberFormat="1" applyFont="1" applyFill="1" applyBorder="1" applyAlignment="1" applyProtection="1">
      <alignment vertical="center"/>
    </xf>
    <xf numFmtId="164" fontId="0" fillId="0" borderId="1" xfId="0" applyNumberFormat="1" applyFont="1" applyFill="1" applyBorder="1" applyAlignment="1" applyProtection="1">
      <alignment vertical="center"/>
    </xf>
    <xf numFmtId="4" fontId="0" fillId="0" borderId="1" xfId="0" applyNumberFormat="1" applyFont="1" applyFill="1" applyBorder="1" applyAlignment="1" applyProtection="1">
      <alignment vertical="center"/>
    </xf>
    <xf numFmtId="9" fontId="1" fillId="4" borderId="10" xfId="0" applyNumberFormat="1" applyFont="1" applyFill="1" applyBorder="1" applyAlignment="1" applyProtection="1">
      <alignment horizontal="center" vertical="center"/>
    </xf>
    <xf numFmtId="49" fontId="6" fillId="3" borderId="11" xfId="0" applyNumberFormat="1" applyFont="1" applyFill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" fontId="9" fillId="0" borderId="1" xfId="0" applyNumberFormat="1" applyFont="1" applyFill="1" applyBorder="1" applyAlignment="1">
      <alignment vertical="center"/>
    </xf>
    <xf numFmtId="4" fontId="11" fillId="0" borderId="1" xfId="0" applyNumberFormat="1" applyFont="1" applyFill="1" applyBorder="1" applyAlignment="1" applyProtection="1">
      <alignment vertical="center"/>
    </xf>
    <xf numFmtId="9" fontId="6" fillId="3" borderId="3" xfId="0" applyNumberFormat="1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Continuous" vertical="center"/>
    </xf>
    <xf numFmtId="0" fontId="13" fillId="3" borderId="13" xfId="0" applyFont="1" applyFill="1" applyBorder="1" applyAlignment="1">
      <alignment horizontal="centerContinuous" vertical="center"/>
    </xf>
    <xf numFmtId="9" fontId="0" fillId="2" borderId="14" xfId="0" applyNumberFormat="1" applyFill="1" applyBorder="1" applyAlignment="1" applyProtection="1">
      <alignment horizontal="center" vertical="center"/>
      <protection locked="0"/>
    </xf>
    <xf numFmtId="9" fontId="0" fillId="2" borderId="15" xfId="0" applyNumberFormat="1" applyFill="1" applyBorder="1" applyAlignment="1" applyProtection="1">
      <alignment horizontal="center" vertical="center"/>
      <protection locked="0"/>
    </xf>
    <xf numFmtId="4" fontId="0" fillId="2" borderId="1" xfId="0" applyNumberFormat="1" applyFont="1" applyFill="1" applyBorder="1" applyAlignment="1" applyProtection="1">
      <alignment vertical="center"/>
      <protection locked="0"/>
    </xf>
    <xf numFmtId="0" fontId="0" fillId="0" borderId="0" xfId="0" applyNumberFormat="1" applyAlignment="1">
      <alignment vertical="center"/>
    </xf>
    <xf numFmtId="49" fontId="13" fillId="0" borderId="1" xfId="0" applyNumberFormat="1" applyFont="1" applyFill="1" applyBorder="1" applyAlignment="1" applyProtection="1">
      <alignment vertical="center"/>
    </xf>
    <xf numFmtId="0" fontId="0" fillId="0" borderId="0" xfId="0" applyAlignment="1">
      <alignment vertical="center" wrapText="1"/>
    </xf>
    <xf numFmtId="0" fontId="12" fillId="0" borderId="0" xfId="0" applyFont="1"/>
    <xf numFmtId="9" fontId="12" fillId="0" borderId="0" xfId="0" applyNumberFormat="1" applyFont="1"/>
    <xf numFmtId="4" fontId="12" fillId="0" borderId="0" xfId="0" applyNumberFormat="1" applyFont="1"/>
    <xf numFmtId="0" fontId="14" fillId="0" borderId="0" xfId="0" applyFont="1"/>
    <xf numFmtId="9" fontId="14" fillId="0" borderId="0" xfId="0" applyNumberFormat="1" applyFont="1"/>
    <xf numFmtId="4" fontId="14" fillId="0" borderId="0" xfId="0" applyNumberFormat="1" applyFont="1"/>
    <xf numFmtId="49" fontId="12" fillId="0" borderId="1" xfId="0" applyNumberFormat="1" applyFont="1" applyBorder="1" applyAlignment="1">
      <alignment horizontal="right" vertical="center"/>
    </xf>
    <xf numFmtId="49" fontId="12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vertical="center"/>
    </xf>
    <xf numFmtId="4" fontId="12" fillId="0" borderId="1" xfId="0" applyNumberFormat="1" applyFont="1" applyFill="1" applyBorder="1" applyAlignment="1">
      <alignment vertical="center"/>
    </xf>
    <xf numFmtId="49" fontId="0" fillId="0" borderId="0" xfId="0" applyNumberForma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164" fontId="0" fillId="0" borderId="0" xfId="0" applyNumberFormat="1" applyFont="1" applyFill="1" applyBorder="1" applyAlignment="1" applyProtection="1">
      <alignment vertical="center"/>
    </xf>
    <xf numFmtId="4" fontId="0" fillId="2" borderId="0" xfId="0" applyNumberFormat="1" applyFont="1" applyFill="1" applyBorder="1" applyAlignment="1" applyProtection="1">
      <alignment vertical="center"/>
      <protection locked="0"/>
    </xf>
    <xf numFmtId="4" fontId="11" fillId="0" borderId="0" xfId="0" applyNumberFormat="1" applyFont="1" applyFill="1" applyBorder="1" applyAlignment="1" applyProtection="1">
      <alignment vertical="center"/>
    </xf>
    <xf numFmtId="49" fontId="0" fillId="0" borderId="1" xfId="0" applyNumberFormat="1" applyFont="1" applyFill="1" applyBorder="1" applyAlignment="1" applyProtection="1">
      <alignment vertical="center" wrapText="1"/>
    </xf>
    <xf numFmtId="0" fontId="0" fillId="0" borderId="0" xfId="0" applyFont="1" applyAlignment="1">
      <alignment vertical="center"/>
    </xf>
    <xf numFmtId="0" fontId="15" fillId="0" borderId="0" xfId="0" applyFont="1" applyAlignment="1">
      <alignment horizontal="left" vertical="center" wrapText="1"/>
    </xf>
    <xf numFmtId="0" fontId="16" fillId="0" borderId="0" xfId="0" applyFont="1"/>
    <xf numFmtId="0" fontId="16" fillId="0" borderId="0" xfId="0" applyFont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161925</xdr:colOff>
      <xdr:row>42</xdr:row>
      <xdr:rowOff>76200</xdr:rowOff>
    </xdr:from>
    <xdr:ext cx="184731" cy="264560"/>
    <xdr:sp macro="" textlink="">
      <xdr:nvSpPr>
        <xdr:cNvPr id="2" name="TextovéPole 1"/>
        <xdr:cNvSpPr txBox="1"/>
      </xdr:nvSpPr>
      <xdr:spPr>
        <a:xfrm>
          <a:off x="1409700" y="556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"/>
  <sheetViews>
    <sheetView showGridLines="0" showZeros="0" tabSelected="1" workbookViewId="0">
      <selection activeCell="D7" sqref="D7"/>
    </sheetView>
  </sheetViews>
  <sheetFormatPr defaultRowHeight="12.75" x14ac:dyDescent="0.2"/>
  <cols>
    <col min="1" max="1" width="4.85546875" style="5" customWidth="1"/>
    <col min="2" max="2" width="4.7109375" style="5" customWidth="1"/>
    <col min="3" max="3" width="16.28515625" style="3" customWidth="1"/>
    <col min="4" max="4" width="55.7109375" style="3" customWidth="1"/>
    <col min="5" max="5" width="14.28515625" style="3" customWidth="1"/>
    <col min="6" max="6" width="20.7109375" style="4" customWidth="1"/>
    <col min="7" max="8" width="15.7109375" style="4" customWidth="1"/>
    <col min="9" max="9" width="20.7109375" style="4" customWidth="1"/>
    <col min="10" max="16384" width="9.140625" style="3"/>
  </cols>
  <sheetData>
    <row r="1" spans="1:9" ht="20.25" x14ac:dyDescent="0.2">
      <c r="A1" s="13" t="s">
        <v>0</v>
      </c>
      <c r="B1" s="13"/>
      <c r="C1" s="2"/>
      <c r="D1" s="2"/>
      <c r="E1" s="2"/>
      <c r="F1" s="2"/>
      <c r="G1" s="2"/>
      <c r="H1" s="2"/>
      <c r="I1" s="2"/>
    </row>
    <row r="2" spans="1:9" ht="12.75" customHeight="1" x14ac:dyDescent="0.2">
      <c r="A2" s="6"/>
      <c r="B2" s="6"/>
      <c r="G2" s="18" t="s">
        <v>1</v>
      </c>
      <c r="H2" s="17"/>
    </row>
    <row r="3" spans="1:9" ht="12.75" customHeight="1" x14ac:dyDescent="0.2">
      <c r="A3" s="6" t="s">
        <v>2</v>
      </c>
      <c r="B3" s="6"/>
      <c r="G3" s="19" t="s">
        <v>3</v>
      </c>
      <c r="H3" s="20" t="s">
        <v>4</v>
      </c>
    </row>
    <row r="4" spans="1:9" ht="12.75" customHeight="1" x14ac:dyDescent="0.2">
      <c r="A4" s="6"/>
      <c r="B4" s="6"/>
      <c r="G4" s="37">
        <v>0.15</v>
      </c>
      <c r="H4" s="38">
        <v>0.21</v>
      </c>
    </row>
    <row r="5" spans="1:9" ht="12.75" customHeight="1" x14ac:dyDescent="0.2">
      <c r="A5" s="6"/>
      <c r="B5" s="6"/>
      <c r="F5" s="3"/>
      <c r="G5" s="3"/>
      <c r="H5" s="3"/>
      <c r="I5" s="3"/>
    </row>
    <row r="6" spans="1:9" ht="19.5" customHeight="1" x14ac:dyDescent="0.2">
      <c r="A6" s="9" t="s">
        <v>5</v>
      </c>
      <c r="B6" s="30" t="s">
        <v>6</v>
      </c>
      <c r="C6" s="10" t="s">
        <v>7</v>
      </c>
      <c r="D6" s="10" t="s">
        <v>8</v>
      </c>
      <c r="E6" s="10" t="s">
        <v>9</v>
      </c>
      <c r="F6" s="11" t="s">
        <v>10</v>
      </c>
      <c r="G6" s="34" t="s">
        <v>11</v>
      </c>
      <c r="H6" s="34" t="s">
        <v>12</v>
      </c>
      <c r="I6" s="12" t="s">
        <v>13</v>
      </c>
    </row>
    <row r="7" spans="1:9" ht="78" x14ac:dyDescent="0.2">
      <c r="A7" s="7" t="s">
        <v>14</v>
      </c>
      <c r="B7" s="31" t="s">
        <v>15</v>
      </c>
      <c r="C7" s="8" t="s">
        <v>105</v>
      </c>
      <c r="D7" s="61" t="s">
        <v>108</v>
      </c>
      <c r="E7" s="8" t="s">
        <v>16</v>
      </c>
      <c r="F7" s="32">
        <f>'1'!J39</f>
        <v>0</v>
      </c>
      <c r="G7" s="32">
        <f>'1'!J41</f>
        <v>0</v>
      </c>
      <c r="H7" s="32">
        <f>'1'!J42</f>
        <v>0</v>
      </c>
      <c r="I7" s="32">
        <f>'1'!J44</f>
        <v>0</v>
      </c>
    </row>
    <row r="8" spans="1:9" x14ac:dyDescent="0.2">
      <c r="A8" s="49"/>
      <c r="B8" s="50"/>
      <c r="C8" s="51"/>
      <c r="D8" s="51" t="s">
        <v>17</v>
      </c>
      <c r="E8" s="51"/>
      <c r="F8" s="52">
        <f>SUM(F7:F7)</f>
        <v>0</v>
      </c>
      <c r="G8" s="52">
        <f>SUM(G7:G7)</f>
        <v>0</v>
      </c>
      <c r="H8" s="52">
        <f>SUM(H7:H7)</f>
        <v>0</v>
      </c>
      <c r="I8" s="52">
        <f>SUM(I7:I7)</f>
        <v>0</v>
      </c>
    </row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78" orientation="landscape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4"/>
  <sheetViews>
    <sheetView showGridLines="0" showZeros="0" workbookViewId="0">
      <pane ySplit="6" topLeftCell="A7" activePane="bottomLeft" state="frozen"/>
      <selection pane="bottomLeft" activeCell="D1" sqref="D1"/>
    </sheetView>
  </sheetViews>
  <sheetFormatPr defaultColWidth="9.140625" defaultRowHeight="12.75" x14ac:dyDescent="0.2"/>
  <cols>
    <col min="1" max="1" width="8.28515625" customWidth="1"/>
    <col min="2" max="2" width="10.42578125" customWidth="1"/>
    <col min="3" max="3" width="6.140625" customWidth="1"/>
    <col min="4" max="4" width="13.5703125" customWidth="1"/>
    <col min="5" max="5" width="55.7109375" customWidth="1"/>
    <col min="6" max="6" width="5.85546875" customWidth="1"/>
    <col min="7" max="7" width="14.140625" customWidth="1"/>
    <col min="8" max="9" width="15.7109375" customWidth="1"/>
    <col min="10" max="10" width="19.85546875" customWidth="1"/>
    <col min="11" max="12" width="14" customWidth="1"/>
    <col min="13" max="14" width="15.7109375" customWidth="1"/>
    <col min="15" max="15" width="78.140625" customWidth="1"/>
    <col min="16" max="16" width="9.140625" customWidth="1"/>
  </cols>
  <sheetData>
    <row r="1" spans="1:16" ht="12.75" customHeight="1" x14ac:dyDescent="0.2">
      <c r="A1" s="21" t="s">
        <v>18</v>
      </c>
      <c r="B1" s="60" t="s">
        <v>105</v>
      </c>
      <c r="C1" s="23"/>
      <c r="D1" s="63" t="s">
        <v>109</v>
      </c>
      <c r="E1" s="23"/>
      <c r="F1" s="23"/>
      <c r="G1" s="4"/>
      <c r="H1" s="4"/>
      <c r="I1" s="4"/>
      <c r="J1" s="4"/>
      <c r="K1" s="23"/>
      <c r="L1" s="23"/>
      <c r="M1" s="23"/>
      <c r="N1" s="23"/>
      <c r="O1" s="42"/>
      <c r="P1" s="23"/>
    </row>
    <row r="2" spans="1:16" ht="12.75" customHeight="1" x14ac:dyDescent="0.25">
      <c r="A2" s="21" t="s">
        <v>19</v>
      </c>
      <c r="B2" s="22"/>
      <c r="C2" s="23"/>
      <c r="D2" s="62" t="s">
        <v>107</v>
      </c>
      <c r="E2" s="23"/>
      <c r="F2" s="23"/>
      <c r="G2" s="4"/>
      <c r="H2" s="23"/>
      <c r="I2" s="23"/>
      <c r="J2" s="23"/>
      <c r="K2" s="23"/>
    </row>
    <row r="3" spans="1:16" ht="12.75" customHeight="1" x14ac:dyDescent="0.2">
      <c r="A3" s="21" t="s">
        <v>20</v>
      </c>
      <c r="B3" s="22" t="s">
        <v>16</v>
      </c>
      <c r="C3" s="23"/>
      <c r="D3" s="23" t="s">
        <v>21</v>
      </c>
      <c r="E3" s="23"/>
      <c r="F3" s="23"/>
      <c r="G3" s="23"/>
      <c r="H3" s="23"/>
      <c r="I3" s="23"/>
      <c r="J3" s="23"/>
      <c r="K3" s="23"/>
    </row>
    <row r="4" spans="1:16" ht="12" customHeight="1" x14ac:dyDescent="0.2">
      <c r="A4" s="21" t="s">
        <v>22</v>
      </c>
      <c r="B4" s="22" t="s">
        <v>16</v>
      </c>
      <c r="C4" s="23"/>
      <c r="D4" s="23"/>
      <c r="E4" s="23"/>
      <c r="F4" s="23"/>
      <c r="G4" s="23"/>
      <c r="H4" s="23"/>
      <c r="I4" s="23"/>
      <c r="J4" s="23"/>
      <c r="K4" s="23"/>
    </row>
    <row r="5" spans="1:16" ht="18" customHeight="1" x14ac:dyDescent="0.2">
      <c r="A5" s="23"/>
      <c r="B5" s="23"/>
      <c r="C5" s="23"/>
      <c r="D5" s="23"/>
      <c r="E5" s="23"/>
      <c r="F5" s="23"/>
      <c r="G5" s="23"/>
      <c r="H5" s="35" t="s">
        <v>23</v>
      </c>
      <c r="I5" s="36"/>
      <c r="J5" s="23"/>
      <c r="K5" s="23"/>
    </row>
    <row r="6" spans="1:16" ht="19.5" customHeight="1" x14ac:dyDescent="0.2">
      <c r="A6" s="14" t="s">
        <v>24</v>
      </c>
      <c r="B6" s="14" t="s">
        <v>25</v>
      </c>
      <c r="C6" s="14" t="s">
        <v>26</v>
      </c>
      <c r="D6" s="14" t="s">
        <v>27</v>
      </c>
      <c r="E6" s="14" t="s">
        <v>28</v>
      </c>
      <c r="F6" s="14" t="s">
        <v>29</v>
      </c>
      <c r="G6" s="15" t="s">
        <v>30</v>
      </c>
      <c r="H6" s="29">
        <f>Rekapitulace!G4</f>
        <v>0.15</v>
      </c>
      <c r="I6" s="29">
        <f>Rekapitulace!H4</f>
        <v>0.21</v>
      </c>
      <c r="J6" s="16" t="s">
        <v>10</v>
      </c>
      <c r="K6" s="1"/>
    </row>
    <row r="7" spans="1:16" x14ac:dyDescent="0.2">
      <c r="A7" s="24" t="s">
        <v>31</v>
      </c>
      <c r="B7" s="24" t="s">
        <v>32</v>
      </c>
      <c r="C7" s="25" t="s">
        <v>16</v>
      </c>
      <c r="D7" s="26" t="s">
        <v>33</v>
      </c>
      <c r="E7" s="41" t="s">
        <v>34</v>
      </c>
      <c r="F7" s="26" t="s">
        <v>16</v>
      </c>
      <c r="G7" s="27">
        <v>0</v>
      </c>
      <c r="H7" s="28">
        <v>0</v>
      </c>
      <c r="I7" s="28">
        <v>0</v>
      </c>
      <c r="J7" s="33">
        <f t="shared" ref="J7:J32" si="0">ROUND(G7*(H7+I7),2)</f>
        <v>0</v>
      </c>
      <c r="K7" s="40"/>
    </row>
    <row r="8" spans="1:16" ht="38.25" x14ac:dyDescent="0.2">
      <c r="A8" s="24" t="s">
        <v>35</v>
      </c>
      <c r="B8" s="24" t="s">
        <v>32</v>
      </c>
      <c r="C8" s="25" t="s">
        <v>36</v>
      </c>
      <c r="D8" s="26" t="s">
        <v>83</v>
      </c>
      <c r="E8" s="59" t="s">
        <v>106</v>
      </c>
      <c r="F8" s="26" t="s">
        <v>39</v>
      </c>
      <c r="G8" s="27">
        <v>420</v>
      </c>
      <c r="H8" s="39">
        <v>0</v>
      </c>
      <c r="I8" s="39"/>
      <c r="J8" s="33">
        <f>ROUND(G8*(H8+I8),2)</f>
        <v>0</v>
      </c>
      <c r="K8" s="40"/>
    </row>
    <row r="9" spans="1:16" ht="25.5" x14ac:dyDescent="0.2">
      <c r="A9" s="24" t="s">
        <v>35</v>
      </c>
      <c r="B9" s="24" t="s">
        <v>32</v>
      </c>
      <c r="C9" s="25" t="s">
        <v>36</v>
      </c>
      <c r="D9" s="26" t="s">
        <v>37</v>
      </c>
      <c r="E9" s="59" t="s">
        <v>38</v>
      </c>
      <c r="F9" s="26" t="s">
        <v>39</v>
      </c>
      <c r="G9" s="27">
        <v>510</v>
      </c>
      <c r="H9" s="39">
        <v>0</v>
      </c>
      <c r="I9" s="39"/>
      <c r="J9" s="33">
        <f t="shared" si="0"/>
        <v>0</v>
      </c>
      <c r="K9" s="40"/>
    </row>
    <row r="10" spans="1:16" x14ac:dyDescent="0.2">
      <c r="A10" s="24" t="s">
        <v>32</v>
      </c>
      <c r="B10" s="24" t="s">
        <v>32</v>
      </c>
      <c r="C10" s="25" t="s">
        <v>40</v>
      </c>
      <c r="D10" s="26" t="s">
        <v>41</v>
      </c>
      <c r="E10" s="59" t="s">
        <v>42</v>
      </c>
      <c r="F10" s="26" t="s">
        <v>39</v>
      </c>
      <c r="G10" s="27">
        <v>510</v>
      </c>
      <c r="H10" s="39">
        <v>0</v>
      </c>
      <c r="I10" s="39"/>
      <c r="J10" s="33">
        <f t="shared" si="0"/>
        <v>0</v>
      </c>
      <c r="K10" s="40"/>
    </row>
    <row r="11" spans="1:16" x14ac:dyDescent="0.2">
      <c r="A11" s="24" t="s">
        <v>32</v>
      </c>
      <c r="B11" s="24" t="s">
        <v>32</v>
      </c>
      <c r="C11" s="25" t="s">
        <v>40</v>
      </c>
      <c r="D11" s="26" t="s">
        <v>43</v>
      </c>
      <c r="E11" s="59" t="s">
        <v>44</v>
      </c>
      <c r="F11" s="26" t="s">
        <v>45</v>
      </c>
      <c r="G11" s="27">
        <v>360</v>
      </c>
      <c r="H11" s="39">
        <v>0</v>
      </c>
      <c r="I11" s="39"/>
      <c r="J11" s="33">
        <f t="shared" si="0"/>
        <v>0</v>
      </c>
      <c r="K11" s="40"/>
    </row>
    <row r="12" spans="1:16" x14ac:dyDescent="0.2">
      <c r="A12" s="24" t="s">
        <v>32</v>
      </c>
      <c r="B12" s="24" t="s">
        <v>32</v>
      </c>
      <c r="C12" s="25" t="s">
        <v>40</v>
      </c>
      <c r="D12" s="26" t="s">
        <v>46</v>
      </c>
      <c r="E12" s="59" t="s">
        <v>47</v>
      </c>
      <c r="F12" s="26" t="s">
        <v>45</v>
      </c>
      <c r="G12" s="27">
        <v>150</v>
      </c>
      <c r="H12" s="39">
        <v>0</v>
      </c>
      <c r="I12" s="39"/>
      <c r="J12" s="33">
        <f t="shared" si="0"/>
        <v>0</v>
      </c>
      <c r="K12" s="40"/>
    </row>
    <row r="13" spans="1:16" x14ac:dyDescent="0.2">
      <c r="A13" s="24" t="s">
        <v>35</v>
      </c>
      <c r="B13" s="24" t="s">
        <v>32</v>
      </c>
      <c r="C13" s="25" t="s">
        <v>36</v>
      </c>
      <c r="D13" s="26" t="s">
        <v>48</v>
      </c>
      <c r="E13" s="59" t="s">
        <v>49</v>
      </c>
      <c r="F13" s="26" t="s">
        <v>50</v>
      </c>
      <c r="G13" s="27">
        <v>7</v>
      </c>
      <c r="H13" s="39">
        <v>0</v>
      </c>
      <c r="I13" s="39"/>
      <c r="J13" s="33">
        <f t="shared" si="0"/>
        <v>0</v>
      </c>
      <c r="K13" s="40"/>
    </row>
    <row r="14" spans="1:16" x14ac:dyDescent="0.2">
      <c r="A14" s="24" t="s">
        <v>32</v>
      </c>
      <c r="B14" s="24" t="s">
        <v>32</v>
      </c>
      <c r="C14" s="25" t="s">
        <v>40</v>
      </c>
      <c r="D14" s="26" t="s">
        <v>51</v>
      </c>
      <c r="E14" s="59" t="s">
        <v>52</v>
      </c>
      <c r="F14" s="26" t="s">
        <v>45</v>
      </c>
      <c r="G14" s="27">
        <v>7</v>
      </c>
      <c r="H14" s="39">
        <v>0</v>
      </c>
      <c r="I14" s="39"/>
      <c r="J14" s="33">
        <f t="shared" si="0"/>
        <v>0</v>
      </c>
      <c r="K14" s="40"/>
    </row>
    <row r="15" spans="1:16" x14ac:dyDescent="0.2">
      <c r="A15" s="24" t="s">
        <v>32</v>
      </c>
      <c r="B15" s="24" t="s">
        <v>32</v>
      </c>
      <c r="C15" s="25" t="s">
        <v>40</v>
      </c>
      <c r="D15" s="26" t="s">
        <v>53</v>
      </c>
      <c r="E15" s="59" t="s">
        <v>54</v>
      </c>
      <c r="F15" s="26" t="s">
        <v>45</v>
      </c>
      <c r="G15" s="27">
        <v>7</v>
      </c>
      <c r="H15" s="39">
        <v>0</v>
      </c>
      <c r="I15" s="39"/>
      <c r="J15" s="33">
        <f t="shared" si="0"/>
        <v>0</v>
      </c>
      <c r="K15" s="40"/>
    </row>
    <row r="16" spans="1:16" x14ac:dyDescent="0.2">
      <c r="A16" s="24" t="s">
        <v>32</v>
      </c>
      <c r="B16" s="24" t="s">
        <v>32</v>
      </c>
      <c r="C16" s="25" t="s">
        <v>40</v>
      </c>
      <c r="D16" s="26" t="s">
        <v>55</v>
      </c>
      <c r="E16" s="59" t="s">
        <v>56</v>
      </c>
      <c r="F16" s="26" t="s">
        <v>45</v>
      </c>
      <c r="G16" s="27">
        <v>7</v>
      </c>
      <c r="H16" s="39">
        <v>0</v>
      </c>
      <c r="I16" s="39"/>
      <c r="J16" s="33">
        <f t="shared" si="0"/>
        <v>0</v>
      </c>
      <c r="K16" s="40"/>
    </row>
    <row r="17" spans="1:11" x14ac:dyDescent="0.2">
      <c r="A17" s="24" t="s">
        <v>32</v>
      </c>
      <c r="B17" s="24" t="s">
        <v>32</v>
      </c>
      <c r="C17" s="25" t="s">
        <v>40</v>
      </c>
      <c r="D17" s="26" t="s">
        <v>57</v>
      </c>
      <c r="E17" s="59" t="s">
        <v>58</v>
      </c>
      <c r="F17" s="26" t="s">
        <v>45</v>
      </c>
      <c r="G17" s="27">
        <v>7</v>
      </c>
      <c r="H17" s="39">
        <v>0</v>
      </c>
      <c r="I17" s="39"/>
      <c r="J17" s="33">
        <f t="shared" si="0"/>
        <v>0</v>
      </c>
      <c r="K17" s="40"/>
    </row>
    <row r="18" spans="1:11" x14ac:dyDescent="0.2">
      <c r="A18" s="24" t="s">
        <v>32</v>
      </c>
      <c r="B18" s="24" t="s">
        <v>32</v>
      </c>
      <c r="C18" s="25" t="s">
        <v>40</v>
      </c>
      <c r="D18" s="26" t="s">
        <v>59</v>
      </c>
      <c r="E18" s="59" t="s">
        <v>60</v>
      </c>
      <c r="F18" s="26" t="s">
        <v>45</v>
      </c>
      <c r="G18" s="27">
        <v>7</v>
      </c>
      <c r="H18" s="39">
        <v>0</v>
      </c>
      <c r="I18" s="39"/>
      <c r="J18" s="33">
        <f t="shared" si="0"/>
        <v>0</v>
      </c>
      <c r="K18" s="40"/>
    </row>
    <row r="19" spans="1:11" x14ac:dyDescent="0.2">
      <c r="A19" s="24" t="s">
        <v>35</v>
      </c>
      <c r="B19" s="24" t="s">
        <v>32</v>
      </c>
      <c r="C19" s="25" t="s">
        <v>36</v>
      </c>
      <c r="D19" s="26" t="s">
        <v>61</v>
      </c>
      <c r="E19" s="59" t="s">
        <v>62</v>
      </c>
      <c r="F19" s="26" t="s">
        <v>50</v>
      </c>
      <c r="G19" s="27">
        <v>110</v>
      </c>
      <c r="H19" s="39">
        <v>0</v>
      </c>
      <c r="I19" s="39"/>
      <c r="J19" s="33">
        <f t="shared" si="0"/>
        <v>0</v>
      </c>
      <c r="K19" s="40"/>
    </row>
    <row r="20" spans="1:11" x14ac:dyDescent="0.2">
      <c r="A20" s="24" t="s">
        <v>32</v>
      </c>
      <c r="B20" s="24" t="s">
        <v>32</v>
      </c>
      <c r="C20" s="25" t="s">
        <v>40</v>
      </c>
      <c r="D20" s="26" t="s">
        <v>63</v>
      </c>
      <c r="E20" s="59" t="s">
        <v>64</v>
      </c>
      <c r="F20" s="26" t="s">
        <v>45</v>
      </c>
      <c r="G20" s="27">
        <v>12</v>
      </c>
      <c r="H20" s="39">
        <v>0</v>
      </c>
      <c r="I20" s="39"/>
      <c r="J20" s="33">
        <f t="shared" si="0"/>
        <v>0</v>
      </c>
      <c r="K20" s="40"/>
    </row>
    <row r="21" spans="1:11" x14ac:dyDescent="0.2">
      <c r="A21" s="24" t="s">
        <v>32</v>
      </c>
      <c r="B21" s="24" t="s">
        <v>32</v>
      </c>
      <c r="C21" s="25" t="s">
        <v>40</v>
      </c>
      <c r="D21" s="26" t="s">
        <v>65</v>
      </c>
      <c r="E21" s="59" t="s">
        <v>84</v>
      </c>
      <c r="F21" s="26" t="s">
        <v>45</v>
      </c>
      <c r="G21" s="27">
        <v>68</v>
      </c>
      <c r="H21" s="39">
        <v>0</v>
      </c>
      <c r="I21" s="39"/>
      <c r="J21" s="33">
        <f t="shared" si="0"/>
        <v>0</v>
      </c>
      <c r="K21" s="40"/>
    </row>
    <row r="22" spans="1:11" x14ac:dyDescent="0.2">
      <c r="A22" s="24" t="s">
        <v>32</v>
      </c>
      <c r="B22" s="24" t="s">
        <v>32</v>
      </c>
      <c r="C22" s="25" t="s">
        <v>40</v>
      </c>
      <c r="D22" s="26" t="s">
        <v>66</v>
      </c>
      <c r="E22" s="59" t="s">
        <v>67</v>
      </c>
      <c r="F22" s="26" t="s">
        <v>45</v>
      </c>
      <c r="G22" s="27">
        <v>30</v>
      </c>
      <c r="H22" s="39">
        <v>0</v>
      </c>
      <c r="I22" s="39"/>
      <c r="J22" s="33">
        <f t="shared" si="0"/>
        <v>0</v>
      </c>
      <c r="K22" s="40"/>
    </row>
    <row r="23" spans="1:11" x14ac:dyDescent="0.2">
      <c r="A23" s="24" t="s">
        <v>35</v>
      </c>
      <c r="B23" s="24" t="s">
        <v>32</v>
      </c>
      <c r="C23" s="25" t="s">
        <v>36</v>
      </c>
      <c r="D23" s="26" t="s">
        <v>68</v>
      </c>
      <c r="E23" s="59" t="s">
        <v>69</v>
      </c>
      <c r="F23" s="26" t="s">
        <v>50</v>
      </c>
      <c r="G23" s="27">
        <v>12</v>
      </c>
      <c r="H23" s="39">
        <v>0</v>
      </c>
      <c r="I23" s="39"/>
      <c r="J23" s="33">
        <f t="shared" si="0"/>
        <v>0</v>
      </c>
      <c r="K23" s="40"/>
    </row>
    <row r="24" spans="1:11" x14ac:dyDescent="0.2">
      <c r="A24" s="24" t="s">
        <v>32</v>
      </c>
      <c r="B24" s="24" t="s">
        <v>32</v>
      </c>
      <c r="C24" s="25" t="s">
        <v>40</v>
      </c>
      <c r="D24" s="26" t="s">
        <v>70</v>
      </c>
      <c r="E24" s="59" t="s">
        <v>71</v>
      </c>
      <c r="F24" s="26" t="s">
        <v>50</v>
      </c>
      <c r="G24" s="27">
        <v>12</v>
      </c>
      <c r="H24" s="39">
        <v>0</v>
      </c>
      <c r="I24" s="39"/>
      <c r="J24" s="33">
        <f t="shared" si="0"/>
        <v>0</v>
      </c>
      <c r="K24" s="40"/>
    </row>
    <row r="25" spans="1:11" x14ac:dyDescent="0.2">
      <c r="A25" s="24" t="s">
        <v>35</v>
      </c>
      <c r="B25" s="24" t="s">
        <v>32</v>
      </c>
      <c r="C25" s="25" t="s">
        <v>36</v>
      </c>
      <c r="D25" s="26" t="s">
        <v>72</v>
      </c>
      <c r="E25" s="59" t="s">
        <v>73</v>
      </c>
      <c r="F25" s="26" t="s">
        <v>50</v>
      </c>
      <c r="G25" s="27">
        <v>12</v>
      </c>
      <c r="H25" s="39">
        <v>0</v>
      </c>
      <c r="I25" s="39"/>
      <c r="J25" s="33">
        <f t="shared" si="0"/>
        <v>0</v>
      </c>
      <c r="K25" s="40"/>
    </row>
    <row r="26" spans="1:11" x14ac:dyDescent="0.2">
      <c r="A26" s="24" t="s">
        <v>32</v>
      </c>
      <c r="B26" s="24" t="s">
        <v>32</v>
      </c>
      <c r="C26" s="25" t="s">
        <v>40</v>
      </c>
      <c r="D26" s="26" t="s">
        <v>74</v>
      </c>
      <c r="E26" s="59" t="s">
        <v>75</v>
      </c>
      <c r="F26" s="26" t="s">
        <v>45</v>
      </c>
      <c r="G26" s="27">
        <v>12</v>
      </c>
      <c r="H26" s="39">
        <v>0</v>
      </c>
      <c r="I26" s="39"/>
      <c r="J26" s="33">
        <f t="shared" si="0"/>
        <v>0</v>
      </c>
      <c r="K26" s="40"/>
    </row>
    <row r="27" spans="1:11" x14ac:dyDescent="0.2">
      <c r="A27" s="24" t="s">
        <v>32</v>
      </c>
      <c r="B27" s="24" t="s">
        <v>32</v>
      </c>
      <c r="C27" s="25" t="s">
        <v>40</v>
      </c>
      <c r="D27" s="26" t="s">
        <v>76</v>
      </c>
      <c r="E27" s="59" t="s">
        <v>77</v>
      </c>
      <c r="F27" s="26" t="s">
        <v>78</v>
      </c>
      <c r="G27" s="27">
        <v>12</v>
      </c>
      <c r="H27" s="39">
        <v>0</v>
      </c>
      <c r="I27" s="39"/>
      <c r="J27" s="33">
        <f t="shared" si="0"/>
        <v>0</v>
      </c>
      <c r="K27" s="40"/>
    </row>
    <row r="28" spans="1:11" x14ac:dyDescent="0.2">
      <c r="A28" s="24" t="s">
        <v>32</v>
      </c>
      <c r="B28" s="24" t="s">
        <v>32</v>
      </c>
      <c r="C28" s="25" t="s">
        <v>40</v>
      </c>
      <c r="D28" s="26" t="s">
        <v>79</v>
      </c>
      <c r="E28" s="59" t="s">
        <v>85</v>
      </c>
      <c r="F28" s="26" t="s">
        <v>78</v>
      </c>
      <c r="G28" s="27">
        <v>25</v>
      </c>
      <c r="H28" s="39">
        <v>0</v>
      </c>
      <c r="I28" s="39"/>
      <c r="J28" s="33">
        <f t="shared" si="0"/>
        <v>0</v>
      </c>
      <c r="K28" s="40"/>
    </row>
    <row r="29" spans="1:11" x14ac:dyDescent="0.2">
      <c r="A29" s="24" t="s">
        <v>35</v>
      </c>
      <c r="B29" s="24" t="s">
        <v>32</v>
      </c>
      <c r="C29" s="25" t="s">
        <v>16</v>
      </c>
      <c r="D29" s="26" t="s">
        <v>86</v>
      </c>
      <c r="E29" s="26" t="s">
        <v>87</v>
      </c>
      <c r="F29" s="26" t="s">
        <v>78</v>
      </c>
      <c r="G29" s="27">
        <v>10</v>
      </c>
      <c r="H29" s="39">
        <v>0</v>
      </c>
      <c r="I29" s="39"/>
      <c r="J29" s="33">
        <f t="shared" si="0"/>
        <v>0</v>
      </c>
      <c r="K29" s="40"/>
    </row>
    <row r="30" spans="1:11" x14ac:dyDescent="0.2">
      <c r="A30" s="24" t="s">
        <v>35</v>
      </c>
      <c r="B30" s="24" t="s">
        <v>32</v>
      </c>
      <c r="C30" s="25" t="s">
        <v>16</v>
      </c>
      <c r="D30" s="26" t="s">
        <v>88</v>
      </c>
      <c r="E30" s="26" t="s">
        <v>89</v>
      </c>
      <c r="F30" s="26" t="s">
        <v>78</v>
      </c>
      <c r="G30" s="27">
        <v>50</v>
      </c>
      <c r="H30" s="39">
        <v>0</v>
      </c>
      <c r="I30" s="39"/>
      <c r="J30" s="33">
        <f t="shared" si="0"/>
        <v>0</v>
      </c>
      <c r="K30" s="40"/>
    </row>
    <row r="31" spans="1:11" ht="25.5" x14ac:dyDescent="0.2">
      <c r="A31" s="24" t="s">
        <v>35</v>
      </c>
      <c r="B31" s="24" t="s">
        <v>32</v>
      </c>
      <c r="C31" s="25" t="s">
        <v>36</v>
      </c>
      <c r="D31" s="26" t="s">
        <v>90</v>
      </c>
      <c r="E31" s="59" t="s">
        <v>91</v>
      </c>
      <c r="F31" s="26" t="s">
        <v>39</v>
      </c>
      <c r="G31" s="27">
        <v>60</v>
      </c>
      <c r="H31" s="39">
        <v>0</v>
      </c>
      <c r="I31" s="39"/>
      <c r="J31" s="33">
        <f t="shared" si="0"/>
        <v>0</v>
      </c>
      <c r="K31" s="40"/>
    </row>
    <row r="32" spans="1:11" x14ac:dyDescent="0.2">
      <c r="A32" s="24" t="s">
        <v>32</v>
      </c>
      <c r="B32" s="24" t="s">
        <v>32</v>
      </c>
      <c r="C32" s="25" t="s">
        <v>40</v>
      </c>
      <c r="D32" s="26" t="s">
        <v>92</v>
      </c>
      <c r="E32" s="26" t="s">
        <v>93</v>
      </c>
      <c r="F32" s="26" t="s">
        <v>94</v>
      </c>
      <c r="G32" s="27">
        <v>60</v>
      </c>
      <c r="H32" s="39">
        <v>0</v>
      </c>
      <c r="I32" s="39"/>
      <c r="J32" s="33">
        <f t="shared" si="0"/>
        <v>0</v>
      </c>
      <c r="K32" s="40"/>
    </row>
    <row r="33" spans="1:16" x14ac:dyDescent="0.2">
      <c r="A33" s="24" t="s">
        <v>35</v>
      </c>
      <c r="B33" s="24" t="s">
        <v>32</v>
      </c>
      <c r="C33" s="25" t="s">
        <v>36</v>
      </c>
      <c r="D33" s="26" t="s">
        <v>103</v>
      </c>
      <c r="E33" s="26" t="s">
        <v>101</v>
      </c>
      <c r="F33" s="26" t="s">
        <v>45</v>
      </c>
      <c r="G33" s="27">
        <v>6</v>
      </c>
      <c r="H33" s="39">
        <v>0</v>
      </c>
      <c r="I33" s="39"/>
      <c r="J33" s="33">
        <f>ROUND(G33*(H33+I33),2)</f>
        <v>0</v>
      </c>
      <c r="K33" s="40"/>
    </row>
    <row r="34" spans="1:16" x14ac:dyDescent="0.2">
      <c r="A34" s="24" t="s">
        <v>32</v>
      </c>
      <c r="B34" s="24" t="s">
        <v>32</v>
      </c>
      <c r="C34" s="25" t="s">
        <v>40</v>
      </c>
      <c r="D34" s="26" t="s">
        <v>104</v>
      </c>
      <c r="E34" s="26" t="s">
        <v>102</v>
      </c>
      <c r="F34" s="26" t="s">
        <v>45</v>
      </c>
      <c r="G34" s="27">
        <v>6</v>
      </c>
      <c r="H34" s="39">
        <v>0</v>
      </c>
      <c r="I34" s="39"/>
      <c r="J34" s="33">
        <f>ROUND(G34*(H34+I34),2)</f>
        <v>0</v>
      </c>
      <c r="K34" s="40"/>
    </row>
    <row r="35" spans="1:16" x14ac:dyDescent="0.2">
      <c r="A35" s="24" t="s">
        <v>35</v>
      </c>
      <c r="B35" s="24" t="s">
        <v>95</v>
      </c>
      <c r="C35" s="25" t="s">
        <v>96</v>
      </c>
      <c r="D35" s="26" t="s">
        <v>97</v>
      </c>
      <c r="E35" s="26" t="s">
        <v>98</v>
      </c>
      <c r="F35" s="26" t="s">
        <v>39</v>
      </c>
      <c r="G35" s="27">
        <v>60</v>
      </c>
      <c r="H35" s="39">
        <v>0</v>
      </c>
      <c r="I35" s="39"/>
      <c r="J35" s="33">
        <f>ROUND(G35*(H35+I35),2)</f>
        <v>0</v>
      </c>
    </row>
    <row r="36" spans="1:16" x14ac:dyDescent="0.2">
      <c r="A36" s="24" t="s">
        <v>35</v>
      </c>
      <c r="B36" s="24" t="s">
        <v>95</v>
      </c>
      <c r="C36" s="25" t="s">
        <v>96</v>
      </c>
      <c r="D36" s="26" t="s">
        <v>99</v>
      </c>
      <c r="E36" s="26" t="s">
        <v>100</v>
      </c>
      <c r="F36" s="26" t="s">
        <v>39</v>
      </c>
      <c r="G36" s="27">
        <v>60</v>
      </c>
      <c r="H36" s="39">
        <v>0</v>
      </c>
      <c r="I36" s="39"/>
      <c r="J36" s="33">
        <f>ROUND(G36*(H36+I36),2)</f>
        <v>0</v>
      </c>
    </row>
    <row r="37" spans="1:16" x14ac:dyDescent="0.2">
      <c r="A37" s="53"/>
      <c r="B37" s="53"/>
      <c r="C37" s="54"/>
      <c r="D37" s="55"/>
      <c r="E37" s="55"/>
      <c r="F37" s="55"/>
      <c r="G37" s="56"/>
      <c r="H37" s="57"/>
      <c r="I37" s="57"/>
      <c r="J37" s="58"/>
    </row>
    <row r="38" spans="1:16" x14ac:dyDescent="0.2">
      <c r="A38" s="53"/>
      <c r="B38" s="53"/>
      <c r="C38" s="54"/>
      <c r="D38" s="55"/>
      <c r="E38" s="55"/>
      <c r="F38" s="55"/>
      <c r="G38" s="56"/>
      <c r="H38" s="57"/>
      <c r="I38" s="57"/>
      <c r="J38" s="58"/>
    </row>
    <row r="39" spans="1:16" x14ac:dyDescent="0.2">
      <c r="A39" s="43"/>
      <c r="B39" s="43"/>
      <c r="C39" s="43"/>
      <c r="D39" s="43"/>
      <c r="E39" s="43"/>
      <c r="F39" s="43" t="s">
        <v>80</v>
      </c>
      <c r="G39" s="43"/>
      <c r="H39" s="44"/>
      <c r="I39" s="43"/>
      <c r="J39" s="45">
        <f>SUM(J7:J36)</f>
        <v>0</v>
      </c>
      <c r="K39" s="43"/>
      <c r="L39" s="43"/>
      <c r="M39" s="43"/>
      <c r="N39" s="43"/>
    </row>
    <row r="40" spans="1:16" x14ac:dyDescent="0.2">
      <c r="A40" s="46"/>
      <c r="B40" s="46"/>
      <c r="C40" s="46"/>
      <c r="D40" s="46"/>
      <c r="E40" s="46"/>
      <c r="F40" s="46"/>
      <c r="G40" s="46"/>
      <c r="H40" s="47"/>
      <c r="I40" s="46"/>
      <c r="J40" s="48"/>
      <c r="K40" s="46"/>
      <c r="L40" s="46"/>
      <c r="M40" s="46"/>
      <c r="N40" s="46"/>
      <c r="O40" s="46"/>
      <c r="P40" s="46"/>
    </row>
    <row r="41" spans="1:16" x14ac:dyDescent="0.2">
      <c r="A41" s="46"/>
      <c r="B41" s="46"/>
      <c r="C41" s="46"/>
      <c r="D41" s="46"/>
      <c r="E41" s="46"/>
      <c r="F41" s="46" t="s">
        <v>81</v>
      </c>
      <c r="G41" s="46"/>
      <c r="H41" s="47">
        <f>H6</f>
        <v>0.15</v>
      </c>
      <c r="I41" s="46"/>
      <c r="J41" s="48"/>
      <c r="K41" s="46"/>
      <c r="L41" s="46"/>
      <c r="M41" s="46"/>
      <c r="N41" s="46"/>
      <c r="O41" s="46"/>
      <c r="P41" s="46"/>
    </row>
    <row r="42" spans="1:16" x14ac:dyDescent="0.2">
      <c r="A42" s="46"/>
      <c r="B42" s="46"/>
      <c r="C42" s="46"/>
      <c r="D42" s="46"/>
      <c r="E42" s="46"/>
      <c r="F42" s="46" t="s">
        <v>12</v>
      </c>
      <c r="G42" s="46"/>
      <c r="H42" s="47">
        <f>I6</f>
        <v>0.21</v>
      </c>
      <c r="I42" s="46"/>
      <c r="J42" s="48">
        <f>PRODUCT(J39,0.21)</f>
        <v>0</v>
      </c>
      <c r="K42" s="46"/>
      <c r="L42" s="46"/>
      <c r="M42" s="46"/>
      <c r="N42" s="46"/>
      <c r="O42" s="46"/>
      <c r="P42" s="46"/>
    </row>
    <row r="43" spans="1:16" x14ac:dyDescent="0.2">
      <c r="A43" s="46"/>
      <c r="B43" s="46"/>
      <c r="C43" s="46"/>
      <c r="D43" s="46"/>
      <c r="E43" s="46"/>
      <c r="F43" s="46"/>
      <c r="G43" s="46"/>
      <c r="H43" s="47"/>
      <c r="I43" s="46"/>
      <c r="J43" s="48"/>
      <c r="K43" s="46"/>
      <c r="L43" s="46"/>
      <c r="M43" s="46"/>
      <c r="N43" s="46"/>
      <c r="O43" s="46"/>
      <c r="P43" s="46"/>
    </row>
    <row r="44" spans="1:16" x14ac:dyDescent="0.2">
      <c r="A44" s="43"/>
      <c r="B44" s="43"/>
      <c r="C44" s="43"/>
      <c r="D44" s="43"/>
      <c r="E44" s="43"/>
      <c r="F44" s="43" t="s">
        <v>82</v>
      </c>
      <c r="G44" s="43"/>
      <c r="H44" s="44"/>
      <c r="I44" s="43"/>
      <c r="J44" s="45">
        <f>J39+J41+J42</f>
        <v>0</v>
      </c>
      <c r="K44" s="43"/>
      <c r="L44" s="43"/>
      <c r="M44" s="43"/>
      <c r="N44" s="43"/>
      <c r="O44" s="43"/>
      <c r="P44" s="43"/>
    </row>
  </sheetData>
  <phoneticPr fontId="0" type="noConversion"/>
  <pageMargins left="0.75" right="0.75" top="1" bottom="1" header="0.5" footer="0.5"/>
  <pageSetup paperSize="9" scale="73" fitToWidth="0" orientation="landscape" r:id="rId1"/>
  <headerFooter alignWithMargins="0">
    <oddHeader>&amp;A</oddHeader>
    <oddFooter>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</vt:lpstr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Kozumplík</dc:creator>
  <cp:lastModifiedBy>Ovčáček Jiří Ing.</cp:lastModifiedBy>
  <cp:lastPrinted>2014-12-12T12:34:15Z</cp:lastPrinted>
  <dcterms:created xsi:type="dcterms:W3CDTF">2013-12-19T11:10:56Z</dcterms:created>
  <dcterms:modified xsi:type="dcterms:W3CDTF">2014-12-12T12:34:21Z</dcterms:modified>
</cp:coreProperties>
</file>